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z-places\Elizandra\Cassbeth\ukraine\"/>
    </mc:Choice>
  </mc:AlternateContent>
  <xr:revisionPtr revIDLastSave="0" documentId="13_ncr:1_{6FC04E45-6A6D-4ED7-AC16-2F961E4EB5C8}" xr6:coauthVersionLast="47" xr6:coauthVersionMax="47" xr10:uidLastSave="{00000000-0000-0000-0000-000000000000}"/>
  <bookViews>
    <workbookView xWindow="-120" yWindow="-120" windowWidth="20730" windowHeight="11310" tabRatio="833" xr2:uid="{00000000-000D-0000-FFFF-FFFF00000000}"/>
  </bookViews>
  <sheets>
    <sheet name="Cover" sheetId="1" r:id="rId1"/>
    <sheet name="Ukraine-Russia" sheetId="51" r:id="rId2"/>
    <sheet name="Reparations" sheetId="5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52" l="1"/>
  <c r="F7" i="52"/>
  <c r="F6" i="52"/>
  <c r="F5" i="52"/>
  <c r="C3" i="52"/>
  <c r="C4" i="52"/>
  <c r="D4" i="52" s="1"/>
  <c r="F4" i="52" s="1"/>
  <c r="D3" i="52"/>
  <c r="F3" i="52" s="1"/>
  <c r="B30" i="51"/>
  <c r="A30" i="51"/>
  <c r="B9" i="51"/>
  <c r="A9" i="51"/>
  <c r="F10" i="52" l="1"/>
</calcChain>
</file>

<file path=xl/sharedStrings.xml><?xml version="1.0" encoding="utf-8"?>
<sst xmlns="http://schemas.openxmlformats.org/spreadsheetml/2006/main" count="51" uniqueCount="50">
  <si>
    <t>Select the appropriate tabs.</t>
  </si>
  <si>
    <t>By Walter Sobkiw</t>
  </si>
  <si>
    <t>This research is not associated with any institution.</t>
  </si>
  <si>
    <t>Copyright 2022. This spreadsheet may be freely distributed and referenced as long as the author is clearly identified. When using this paper for critical review or significant meetings the author requests that he be contacted and made aware of the events. Any publication works that will collect money from part or all of this content must contact the author.</t>
  </si>
  <si>
    <t>Peace Negotiations</t>
  </si>
  <si>
    <t xml:space="preserve">3/09/2022 origination </t>
  </si>
  <si>
    <t>www.cassbeth.com/ukraine</t>
  </si>
  <si>
    <t>These are potential Russian peace demands:</t>
  </si>
  <si>
    <t>1. Crimea stays with Russia</t>
  </si>
  <si>
    <t>2. Donbas stays with Russia</t>
  </si>
  <si>
    <t>3. Ukraine agrees to never join NATO</t>
  </si>
  <si>
    <t>4. Russian Prime Minister is appointed, and President Zelensky can stay</t>
  </si>
  <si>
    <t>Ukraine Acceptance</t>
  </si>
  <si>
    <t>Russian Acceptance</t>
  </si>
  <si>
    <t>These are possible Ukrainian peace demands:</t>
  </si>
  <si>
    <t>1. All Russian military activity stops immediately</t>
  </si>
  <si>
    <t>2. Russia withdraws all military and other assets to 200 miles into the original Russian territory boundaries (not the occupied Donbas territory) in 14 days</t>
  </si>
  <si>
    <t>3. Crimea stays with Ukraine but allows Russia to maintain its military base as part of a 100-year lease arrangement</t>
  </si>
  <si>
    <t>4. Ukraine provides Russia full port access to all its seaports in perpetuity</t>
  </si>
  <si>
    <t>5. Donbas stays with Ukraine but allows the UN to monitor human rights abuses, especially to Russian people in Donbas, Crimea, and throughout Ukraine</t>
  </si>
  <si>
    <t>6. Ukraine immediately joins NATO but agrees to not have NATO military offensive weapon systems or NATO military troops</t>
  </si>
  <si>
    <t>7. NATO agrees to not invade Russia, but only defend NATO territory, including the new NATO country of Ukraine</t>
  </si>
  <si>
    <t>8. Ukraine is permitted to participate in the EU, Russian, and any other economic spheres as they see fit</t>
  </si>
  <si>
    <t>9. Ukraine works with Russia to bring Russia back into the family of peaceful countries including re-establishing economic ties destroyed by the Russian invasion of Ukraine</t>
  </si>
  <si>
    <t>10. Russia agrees to help Ukraine rebuild its cities by sending Russian volunteers to help</t>
  </si>
  <si>
    <t>11. Ukraine will not ask for war reparations</t>
  </si>
  <si>
    <t>12. The West and NATO will not ask for war reparations</t>
  </si>
  <si>
    <t>13. Ukraine wants to live, work, and play with its Russian neighbors</t>
  </si>
  <si>
    <t>14. Ukraine does not want Russia to fear Ukraine or any other country in the world</t>
  </si>
  <si>
    <t>15. Ukraine wants peace for Ukraine and Russia</t>
  </si>
  <si>
    <t>16. Ukraine wants Russia to accept and respect that it is an independent Democracy</t>
  </si>
  <si>
    <t>17. Ukraine wants Russia to allow Russian citizens to stay in Ukraine and treat them as full Russian citizens living abroad</t>
  </si>
  <si>
    <t>Acceptance Probability</t>
  </si>
  <si>
    <t xml:space="preserve">Mariupol </t>
  </si>
  <si>
    <t>Cost</t>
  </si>
  <si>
    <t>Total Cost</t>
  </si>
  <si>
    <t>Comments</t>
  </si>
  <si>
    <t>Homes Destroyed</t>
  </si>
  <si>
    <t>Homeless</t>
  </si>
  <si>
    <t>Homes</t>
  </si>
  <si>
    <t>Refugees</t>
  </si>
  <si>
    <t>People</t>
  </si>
  <si>
    <t>90% of homelesss lost their homes 3 people per home</t>
  </si>
  <si>
    <t>90% of the structures destroyed 3 people per home</t>
  </si>
  <si>
    <t>25% goes to host countries to pay for costs</t>
  </si>
  <si>
    <t>Ukranian Deaths</t>
  </si>
  <si>
    <t>Ukranian Injuries</t>
  </si>
  <si>
    <t>Ukranian PTSD</t>
  </si>
  <si>
    <t>Total Costs</t>
  </si>
  <si>
    <t>Bill needs to be sent immediately to Russia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</si>
</sst>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quot;$&quot;#,##0"/>
  </numFmts>
  <fonts count="5" x14ac:knownFonts="1">
    <font>
      <sz val="11"/>
      <color theme="1"/>
      <name val="Calibri"/>
      <family val="2"/>
      <scheme val="minor"/>
    </font>
    <font>
      <sz val="12"/>
      <color theme="1"/>
      <name val="Times New Roman"/>
      <family val="1"/>
    </font>
    <font>
      <b/>
      <sz val="12"/>
      <color theme="1"/>
      <name val="Times New Roman"/>
      <family val="1"/>
    </font>
    <font>
      <u/>
      <sz val="11"/>
      <color theme="10"/>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wrapText="1"/>
    </xf>
    <xf numFmtId="0" fontId="2" fillId="0" borderId="0" xfId="0" applyFont="1" applyAlignment="1">
      <alignment horizontal="center" vertical="center"/>
    </xf>
    <xf numFmtId="0" fontId="1" fillId="0" borderId="0" xfId="0" applyFont="1"/>
    <xf numFmtId="0" fontId="1" fillId="0" borderId="0" xfId="0" applyFont="1" applyAlignment="1">
      <alignment vertical="center"/>
    </xf>
    <xf numFmtId="14" fontId="1" fillId="0" borderId="0" xfId="0" applyNumberFormat="1" applyFont="1" applyAlignment="1">
      <alignment horizontal="center" vertical="center"/>
    </xf>
    <xf numFmtId="0" fontId="4" fillId="0" borderId="0" xfId="0" applyFont="1"/>
    <xf numFmtId="0" fontId="0" fillId="0" borderId="0" xfId="0" applyAlignment="1">
      <alignment wrapText="1"/>
    </xf>
    <xf numFmtId="0" fontId="3" fillId="0" borderId="0" xfId="1" applyAlignment="1">
      <alignment horizontal="center" vertical="center"/>
    </xf>
    <xf numFmtId="0" fontId="0" fillId="0" borderId="0" xfId="0" applyAlignment="1">
      <alignment horizontal="center"/>
    </xf>
    <xf numFmtId="0" fontId="0" fillId="0" borderId="0" xfId="0" applyAlignment="1">
      <alignment horizontal="center" wrapText="1"/>
    </xf>
    <xf numFmtId="3" fontId="0" fillId="0" borderId="0" xfId="0" applyNumberFormat="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4" fontId="0" fillId="0" borderId="0" xfId="0" applyNumberFormat="1" applyAlignment="1">
      <alignment horizontal="center"/>
    </xf>
    <xf numFmtId="168" fontId="0" fillId="0" borderId="0" xfId="0" applyNumberFormat="1"/>
    <xf numFmtId="3" fontId="0" fillId="0" borderId="0" xfId="0" applyNumberFormat="1"/>
  </cellXfs>
  <cellStyles count="2">
    <cellStyle name="Hyperlink" xfId="1" builtinId="8"/>
    <cellStyle name="Normal" xfId="0" builtinId="0"/>
  </cellStyles>
  <dxfs count="0"/>
  <tableStyles count="0" defaultTableStyle="TableStyleMedium2" defaultPivotStyle="PivotStyleLight16"/>
  <colors>
    <mruColors>
      <color rgb="FFFF9797"/>
      <color rgb="FFFF6699"/>
      <color rgb="FFFFD597"/>
      <color rgb="FFFFFF99"/>
      <color rgb="FFFFFF6D"/>
      <color rgb="FFFF6464"/>
      <color rgb="FFD5B8EA"/>
      <color rgb="FFB07BD7"/>
      <color rgb="FFFFB84F"/>
      <color rgb="FFFFE3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ssbeth.com/ukrain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18"/>
  <sheetViews>
    <sheetView tabSelected="1" topLeftCell="A2" workbookViewId="0">
      <selection activeCell="A6" sqref="A6"/>
    </sheetView>
  </sheetViews>
  <sheetFormatPr defaultRowHeight="15.75" x14ac:dyDescent="0.25"/>
  <cols>
    <col min="1" max="1" width="91.5703125" style="3" customWidth="1"/>
    <col min="2" max="16384" width="9.140625" style="5"/>
  </cols>
  <sheetData>
    <row r="2" spans="1:1" x14ac:dyDescent="0.25">
      <c r="A2" s="4" t="s">
        <v>4</v>
      </c>
    </row>
    <row r="3" spans="1:1" x14ac:dyDescent="0.25">
      <c r="A3" s="2"/>
    </row>
    <row r="4" spans="1:1" x14ac:dyDescent="0.25">
      <c r="A4" s="2" t="s">
        <v>1</v>
      </c>
    </row>
    <row r="5" spans="1:1" x14ac:dyDescent="0.25">
      <c r="A5" s="7">
        <v>44642</v>
      </c>
    </row>
    <row r="7" spans="1:1" x14ac:dyDescent="0.25">
      <c r="A7" s="7" t="s">
        <v>5</v>
      </c>
    </row>
    <row r="8" spans="1:1" x14ac:dyDescent="0.25">
      <c r="A8" s="6"/>
    </row>
    <row r="9" spans="1:1" x14ac:dyDescent="0.25">
      <c r="A9" s="6"/>
    </row>
    <row r="10" spans="1:1" x14ac:dyDescent="0.25">
      <c r="A10" s="2" t="s">
        <v>2</v>
      </c>
    </row>
    <row r="11" spans="1:1" x14ac:dyDescent="0.25">
      <c r="A11" s="2"/>
    </row>
    <row r="12" spans="1:1" x14ac:dyDescent="0.25">
      <c r="A12" s="10" t="s">
        <v>6</v>
      </c>
    </row>
    <row r="16" spans="1:1" x14ac:dyDescent="0.25">
      <c r="A16" s="3" t="s">
        <v>0</v>
      </c>
    </row>
    <row r="18" spans="1:1" ht="63" x14ac:dyDescent="0.25">
      <c r="A18" s="1" t="s">
        <v>3</v>
      </c>
    </row>
  </sheetData>
  <hyperlinks>
    <hyperlink ref="A12" r:id="rId1" xr:uid="{7CA8E884-4B9B-4ECC-8776-D3151F6039C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C0CE4-D7EC-4FD3-B994-FB843D097C5B}">
  <dimension ref="A3:E30"/>
  <sheetViews>
    <sheetView topLeftCell="A8" workbookViewId="0">
      <selection activeCell="A8" sqref="A8"/>
    </sheetView>
  </sheetViews>
  <sheetFormatPr defaultRowHeight="15" x14ac:dyDescent="0.25"/>
  <cols>
    <col min="1" max="2" width="11.140625" style="11" bestFit="1" customWidth="1"/>
    <col min="3" max="3" width="65.5703125" bestFit="1" customWidth="1"/>
    <col min="4" max="4" width="11" bestFit="1" customWidth="1"/>
  </cols>
  <sheetData>
    <row r="3" spans="1:5" x14ac:dyDescent="0.25">
      <c r="C3" t="s">
        <v>7</v>
      </c>
      <c r="E3" s="8"/>
    </row>
    <row r="4" spans="1:5" s="9" customFormat="1" ht="30" x14ac:dyDescent="0.25">
      <c r="A4" s="12" t="s">
        <v>12</v>
      </c>
      <c r="B4" s="12" t="s">
        <v>13</v>
      </c>
    </row>
    <row r="5" spans="1:5" x14ac:dyDescent="0.25">
      <c r="A5" s="11">
        <v>0</v>
      </c>
      <c r="B5" s="11">
        <v>1</v>
      </c>
      <c r="C5" t="s">
        <v>8</v>
      </c>
    </row>
    <row r="6" spans="1:5" x14ac:dyDescent="0.25">
      <c r="A6" s="11">
        <v>0</v>
      </c>
      <c r="B6" s="11">
        <v>1</v>
      </c>
      <c r="C6" t="s">
        <v>9</v>
      </c>
    </row>
    <row r="7" spans="1:5" x14ac:dyDescent="0.25">
      <c r="A7" s="11">
        <v>0</v>
      </c>
      <c r="B7" s="11">
        <v>1</v>
      </c>
      <c r="C7" t="s">
        <v>10</v>
      </c>
    </row>
    <row r="8" spans="1:5" x14ac:dyDescent="0.25">
      <c r="A8" s="14">
        <v>0</v>
      </c>
      <c r="B8" s="14">
        <v>1</v>
      </c>
      <c r="C8" t="s">
        <v>11</v>
      </c>
    </row>
    <row r="9" spans="1:5" x14ac:dyDescent="0.25">
      <c r="A9" s="11">
        <f>AVERAGE(A5:A8)</f>
        <v>0</v>
      </c>
      <c r="B9" s="11">
        <f>AVERAGE(B5:B8)</f>
        <v>1</v>
      </c>
      <c r="C9" t="s">
        <v>32</v>
      </c>
    </row>
    <row r="11" spans="1:5" x14ac:dyDescent="0.25">
      <c r="C11" t="s">
        <v>14</v>
      </c>
    </row>
    <row r="13" spans="1:5" x14ac:dyDescent="0.25">
      <c r="A13" s="11">
        <v>1</v>
      </c>
      <c r="B13" s="11">
        <v>0.5</v>
      </c>
      <c r="C13" t="s">
        <v>15</v>
      </c>
    </row>
    <row r="14" spans="1:5" x14ac:dyDescent="0.25">
      <c r="A14" s="11">
        <v>1</v>
      </c>
      <c r="B14" s="11">
        <v>0.5</v>
      </c>
      <c r="C14" t="s">
        <v>16</v>
      </c>
    </row>
    <row r="15" spans="1:5" x14ac:dyDescent="0.25">
      <c r="A15" s="11">
        <v>0.9</v>
      </c>
      <c r="B15" s="11">
        <v>0.5</v>
      </c>
      <c r="C15" t="s">
        <v>17</v>
      </c>
    </row>
    <row r="16" spans="1:5" x14ac:dyDescent="0.25">
      <c r="A16" s="11">
        <v>0.5</v>
      </c>
      <c r="B16" s="11">
        <v>0.5</v>
      </c>
      <c r="C16" t="s">
        <v>18</v>
      </c>
    </row>
    <row r="17" spans="1:4" x14ac:dyDescent="0.25">
      <c r="A17" s="11">
        <v>1</v>
      </c>
      <c r="B17" s="11">
        <v>0.5</v>
      </c>
      <c r="C17" t="s">
        <v>19</v>
      </c>
    </row>
    <row r="18" spans="1:4" x14ac:dyDescent="0.25">
      <c r="A18" s="11">
        <v>1</v>
      </c>
      <c r="B18" s="11">
        <v>0.1</v>
      </c>
      <c r="C18" t="s">
        <v>20</v>
      </c>
    </row>
    <row r="19" spans="1:4" x14ac:dyDescent="0.25">
      <c r="A19" s="11">
        <v>1</v>
      </c>
      <c r="B19" s="11">
        <v>0.5</v>
      </c>
      <c r="C19" t="s">
        <v>21</v>
      </c>
    </row>
    <row r="20" spans="1:4" x14ac:dyDescent="0.25">
      <c r="A20" s="11">
        <v>1</v>
      </c>
      <c r="B20" s="11">
        <v>0.5</v>
      </c>
      <c r="C20" t="s">
        <v>22</v>
      </c>
    </row>
    <row r="21" spans="1:4" x14ac:dyDescent="0.25">
      <c r="A21" s="11">
        <v>1</v>
      </c>
      <c r="B21" s="11">
        <v>1</v>
      </c>
      <c r="C21" t="s">
        <v>23</v>
      </c>
    </row>
    <row r="22" spans="1:4" x14ac:dyDescent="0.25">
      <c r="A22" s="11">
        <v>1</v>
      </c>
      <c r="B22" s="11">
        <v>0.8</v>
      </c>
      <c r="C22" t="s">
        <v>24</v>
      </c>
    </row>
    <row r="23" spans="1:4" x14ac:dyDescent="0.25">
      <c r="A23" s="11">
        <v>0.5</v>
      </c>
      <c r="B23" s="11">
        <v>1</v>
      </c>
      <c r="C23" t="s">
        <v>25</v>
      </c>
    </row>
    <row r="24" spans="1:4" x14ac:dyDescent="0.25">
      <c r="A24" s="11">
        <v>0.5</v>
      </c>
      <c r="B24" s="11">
        <v>1</v>
      </c>
      <c r="C24" t="s">
        <v>26</v>
      </c>
      <c r="D24" s="8"/>
    </row>
    <row r="25" spans="1:4" x14ac:dyDescent="0.25">
      <c r="A25" s="13">
        <v>1</v>
      </c>
      <c r="B25" s="11">
        <v>1</v>
      </c>
      <c r="C25" t="s">
        <v>27</v>
      </c>
    </row>
    <row r="26" spans="1:4" x14ac:dyDescent="0.25">
      <c r="A26" s="11">
        <v>1</v>
      </c>
      <c r="B26" s="11">
        <v>1</v>
      </c>
      <c r="C26" t="s">
        <v>28</v>
      </c>
    </row>
    <row r="27" spans="1:4" x14ac:dyDescent="0.25">
      <c r="A27" s="13">
        <v>1</v>
      </c>
      <c r="B27" s="11">
        <v>1</v>
      </c>
      <c r="C27" t="s">
        <v>29</v>
      </c>
    </row>
    <row r="28" spans="1:4" x14ac:dyDescent="0.25">
      <c r="A28" s="13">
        <v>1</v>
      </c>
      <c r="B28" s="11">
        <v>0</v>
      </c>
      <c r="C28" t="s">
        <v>30</v>
      </c>
    </row>
    <row r="29" spans="1:4" x14ac:dyDescent="0.25">
      <c r="A29" s="15">
        <v>1</v>
      </c>
      <c r="B29" s="14">
        <v>1</v>
      </c>
      <c r="C29" t="s">
        <v>31</v>
      </c>
    </row>
    <row r="30" spans="1:4" x14ac:dyDescent="0.25">
      <c r="A30" s="16">
        <f>AVERAGE(A13:A29)</f>
        <v>0.90588235294117647</v>
      </c>
      <c r="B30" s="16">
        <f>AVERAGE(B13:B29)</f>
        <v>0.6705882352941176</v>
      </c>
      <c r="C30" t="s">
        <v>32</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7AC58-1B9E-4438-B674-CAF0E592786C}">
  <dimension ref="A2:G10"/>
  <sheetViews>
    <sheetView workbookViewId="0"/>
  </sheetViews>
  <sheetFormatPr defaultRowHeight="15" x14ac:dyDescent="0.25"/>
  <cols>
    <col min="1" max="1" width="16.140625" bestFit="1" customWidth="1"/>
    <col min="2" max="3" width="10.140625" bestFit="1" customWidth="1"/>
    <col min="4" max="4" width="16.85546875" bestFit="1" customWidth="1"/>
    <col min="5" max="5" width="10.140625" bestFit="1" customWidth="1"/>
    <col min="6" max="6" width="17.5703125" bestFit="1" customWidth="1"/>
  </cols>
  <sheetData>
    <row r="2" spans="1:7" x14ac:dyDescent="0.25">
      <c r="B2" t="s">
        <v>41</v>
      </c>
      <c r="C2" t="s">
        <v>39</v>
      </c>
      <c r="D2" t="s">
        <v>37</v>
      </c>
      <c r="E2" t="s">
        <v>34</v>
      </c>
      <c r="F2" t="s">
        <v>35</v>
      </c>
      <c r="G2" t="s">
        <v>36</v>
      </c>
    </row>
    <row r="3" spans="1:7" x14ac:dyDescent="0.25">
      <c r="A3" t="s">
        <v>33</v>
      </c>
      <c r="B3" s="18">
        <v>350000</v>
      </c>
      <c r="C3" s="18">
        <f>B3/3</f>
        <v>116666.66666666667</v>
      </c>
      <c r="D3" s="18">
        <f>350000*0.9</f>
        <v>315000</v>
      </c>
      <c r="E3" s="17">
        <v>100000</v>
      </c>
      <c r="F3" s="17">
        <f>D3*E3</f>
        <v>31500000000</v>
      </c>
      <c r="G3" t="s">
        <v>43</v>
      </c>
    </row>
    <row r="4" spans="1:7" x14ac:dyDescent="0.25">
      <c r="A4" t="s">
        <v>38</v>
      </c>
      <c r="B4" s="18">
        <v>10000000</v>
      </c>
      <c r="C4" s="18">
        <f>B4/3</f>
        <v>3333333.3333333335</v>
      </c>
      <c r="D4" s="18">
        <f>C4*0.9</f>
        <v>3000000</v>
      </c>
      <c r="E4" s="17">
        <v>100000</v>
      </c>
      <c r="F4" s="17">
        <f>D4*E4</f>
        <v>300000000000</v>
      </c>
      <c r="G4" t="s">
        <v>42</v>
      </c>
    </row>
    <row r="5" spans="1:7" x14ac:dyDescent="0.25">
      <c r="A5" t="s">
        <v>40</v>
      </c>
      <c r="B5" s="18">
        <v>3500000</v>
      </c>
      <c r="C5" s="18"/>
      <c r="D5" s="18"/>
      <c r="E5" s="17">
        <v>200000</v>
      </c>
      <c r="F5" s="17">
        <f>E5*B5</f>
        <v>700000000000</v>
      </c>
      <c r="G5" s="17" t="s">
        <v>44</v>
      </c>
    </row>
    <row r="6" spans="1:7" x14ac:dyDescent="0.25">
      <c r="A6" t="s">
        <v>45</v>
      </c>
      <c r="B6" s="18">
        <v>50000</v>
      </c>
      <c r="E6" s="17">
        <v>2000000</v>
      </c>
      <c r="F6" s="17">
        <f>E6*B6</f>
        <v>100000000000</v>
      </c>
    </row>
    <row r="7" spans="1:7" x14ac:dyDescent="0.25">
      <c r="A7" t="s">
        <v>46</v>
      </c>
      <c r="B7" s="18">
        <v>100000</v>
      </c>
      <c r="E7" s="17">
        <v>500000</v>
      </c>
      <c r="F7" s="17">
        <f>E7*B7</f>
        <v>50000000000</v>
      </c>
    </row>
    <row r="8" spans="1:7" x14ac:dyDescent="0.25">
      <c r="A8" t="s">
        <v>47</v>
      </c>
      <c r="B8" s="18">
        <v>30000000</v>
      </c>
      <c r="E8" s="17">
        <v>25000</v>
      </c>
      <c r="F8" s="17">
        <f>E8*B8</f>
        <v>750000000000</v>
      </c>
    </row>
    <row r="10" spans="1:7" x14ac:dyDescent="0.25">
      <c r="A10" t="s">
        <v>48</v>
      </c>
      <c r="F10" s="17">
        <f>SUM(F3:F8)</f>
        <v>1931500000000</v>
      </c>
      <c r="G10" t="s">
        <v>49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Ukraine-Russia</vt:lpstr>
      <vt:lpstr>Reparations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Cassbeth</dc:creator>
  <cp:lastModifiedBy> walt</cp:lastModifiedBy>
  <dcterms:created xsi:type="dcterms:W3CDTF">2015-06-05T18:17:20Z</dcterms:created>
  <dcterms:modified xsi:type="dcterms:W3CDTF">2022-03-22T20:48:27Z</dcterms:modified>
</cp:coreProperties>
</file>